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 anual\"/>
    </mc:Choice>
  </mc:AlternateContent>
  <xr:revisionPtr revIDLastSave="0" documentId="13_ncr:1_{343100B8-96D0-4571-9F40-D5BE757FD713}" xr6:coauthVersionLast="47" xr6:coauthVersionMax="47" xr10:uidLastSave="{00000000-0000-0000-0000-000000000000}"/>
  <bookViews>
    <workbookView xWindow="28680" yWindow="-120" windowWidth="29040" windowHeight="157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5" l="1"/>
  <c r="C14" i="6" l="1"/>
  <c r="B62" i="8" l="1"/>
  <c r="B45" i="7"/>
  <c r="B26" i="6"/>
  <c r="B141" i="5"/>
  <c r="C66" i="5"/>
  <c r="C68" i="5"/>
  <c r="C70" i="5"/>
  <c r="C35" i="5" l="1"/>
  <c r="B33" i="4" l="1"/>
  <c r="B176" i="3"/>
  <c r="E64" i="3"/>
  <c r="D64" i="3"/>
  <c r="B217" i="2" l="1"/>
  <c r="C17" i="4" l="1"/>
  <c r="C22" i="4"/>
  <c r="D112" i="3"/>
  <c r="D111" i="3"/>
  <c r="C26" i="4" l="1"/>
  <c r="E76" i="3"/>
  <c r="D76" i="3"/>
  <c r="C76" i="3"/>
  <c r="D56" i="3"/>
  <c r="C64" i="3"/>
  <c r="E56" i="3"/>
  <c r="C56" i="3"/>
  <c r="C6" i="6" l="1"/>
  <c r="C114" i="5"/>
  <c r="C116" i="5"/>
  <c r="C124" i="5"/>
  <c r="C102" i="5" s="1"/>
  <c r="C101" i="5" s="1"/>
  <c r="C16" i="5" l="1"/>
  <c r="C38" i="5"/>
  <c r="C29" i="5"/>
  <c r="C93" i="5"/>
  <c r="D93" i="5"/>
  <c r="D63" i="5"/>
  <c r="D62" i="5" s="1"/>
  <c r="D49" i="5" s="1"/>
  <c r="D38" i="5"/>
  <c r="D29" i="5"/>
  <c r="D44" i="5" s="1"/>
  <c r="D16" i="5"/>
  <c r="C44" i="5" l="1"/>
  <c r="C63" i="5"/>
  <c r="C62" i="5" s="1"/>
  <c r="C49" i="5" s="1"/>
  <c r="D134" i="5"/>
  <c r="D24" i="3"/>
  <c r="C70" i="2" l="1"/>
  <c r="C69" i="2" s="1"/>
  <c r="C182" i="2"/>
  <c r="C181" i="2" s="1"/>
  <c r="C32" i="7" s="1"/>
  <c r="C133" i="2"/>
  <c r="C123" i="2" s="1"/>
  <c r="C113" i="2"/>
  <c r="C103" i="2"/>
  <c r="C96" i="2"/>
  <c r="C95" i="2" l="1"/>
  <c r="C94" i="2" s="1"/>
  <c r="C6" i="7" s="1"/>
  <c r="C64" i="2"/>
  <c r="C57" i="2" s="1"/>
  <c r="C9" i="2" s="1"/>
  <c r="C48" i="5" l="1"/>
  <c r="C136" i="5" s="1"/>
  <c r="H3" i="8"/>
  <c r="A3" i="8"/>
  <c r="H2" i="8"/>
  <c r="H1" i="8"/>
  <c r="A1" i="8"/>
  <c r="C31" i="7"/>
  <c r="C8" i="7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<sst xmlns="http://schemas.openxmlformats.org/spreadsheetml/2006/main" count="853" uniqueCount="592">
  <si>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</si>
  <si>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</si>
  <si>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</si>
  <si>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</si>
  <si>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</si>
  <si>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</si>
  <si>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</si>
  <si>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</si>
  <si>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</si>
  <si>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</si>
  <si>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</si>
  <si>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</si>
  <si>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</si>
  <si>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</si>
  <si>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</si>
  <si>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</si>
  <si>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</si>
  <si>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</si>
  <si>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</si>
  <si>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</si>
  <si>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</si>
  <si>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</si>
  <si>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</si>
  <si>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</si>
  <si>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</si>
  <si>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</si>
  <si>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</si>
  <si>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</si>
  <si>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</si>
  <si>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</si>
  <si>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</si>
  <si>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</si>
  <si>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</si>
  <si>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</si>
  <si>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</si>
  <si>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</si>
  <si>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</si>
  <si>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</si>
  <si>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</si>
  <si>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</si>
  <si>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</si>
  <si>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</si>
  <si>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</si>
  <si>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</si>
  <si>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</si>
  <si>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</si>
  <si>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</si>
  <si>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</si>
  <si>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</si>
  <si>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</si>
  <si>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</si>
  <si>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</si>
  <si>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</si>
  <si>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</si>
  <si>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</si>
  <si>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</si>
  <si>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</si>
  <si>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</si>
  <si>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</si>
  <si>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</si>
  <si>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</si>
  <si>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</si>
  <si>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</si>
  <si>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</si>
  <si>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</si>
  <si>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</si>
  <si>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</si>
  <si>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</si>
  <si>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</si>
  <si>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</si>
  <si>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</si>
  <si>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</si>
  <si>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</si>
  <si>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</si>
  <si>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</si>
  <si>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</si>
  <si>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</si>
  <si>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</si>
  <si>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</si>
  <si>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</si>
  <si>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</si>
  <si>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</si>
  <si>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</si>
  <si>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</si>
  <si>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</si>
  <si>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</si>
  <si>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</si>
  <si>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</si>
  <si>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</si>
  <si>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</si>
  <si>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</si>
  <si>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</si>
  <si>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</si>
  <si>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</si>
  <si>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</si>
  <si>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</si>
  <si>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</si>
  <si>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</si>
  <si>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</si>
  <si>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</si>
  <si>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</si>
  <si>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</si>
  <si>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</si>
  <si>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</si>
  <si>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</si>
  <si>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</si>
  <si>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</si>
  <si>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</si>
  <si>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</si>
  <si>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</si>
  <si>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</si>
  <si>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</si>
  <si>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</si>
  <si>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</si>
  <si>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</si>
  <si>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</si>
  <si>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</si>
  <si>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</si>
  <si>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</si>
  <si>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</si>
  <si>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</si>
  <si>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</si>
  <si>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</si>
  <si>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</si>
  <si>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</si>
  <si>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</si>
  <si>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</si>
  <si>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</si>
  <si>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</si>
  <si>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</si>
  <si>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</si>
  <si>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</si>
  <si>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</si>
  <si>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</si>
  <si>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</si>
  <si>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</si>
  <si>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</si>
  <si>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</si>
  <si>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</si>
  <si>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</si>
  <si>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</si>
  <si>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</si>
  <si>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</si>
  <si>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</si>
  <si>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</si>
  <si>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</si>
  <si>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</si>
  <si>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</si>
  <si>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</si>
  <si>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</si>
  <si>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</si>
  <si>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</si>
  <si>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</si>
  <si>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</si>
  <si>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</si>
  <si>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</si>
  <si>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</si>
  <si>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</si>
  <si>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</si>
  <si>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</si>
  <si>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</si>
  <si>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</si>
  <si>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</si>
  <si>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</si>
  <si>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</si>
  <si>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</si>
  <si>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</si>
  <si>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</si>
  <si>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</si>
  <si>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</si>
  <si>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</si>
  <si>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</si>
  <si>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</si>
  <si>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</si>
  <si>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</si>
  <si>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</si>
  <si>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</si>
  <si>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</si>
  <si>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</si>
  <si>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</si>
  <si>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</si>
  <si>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</si>
  <si>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</si>
  <si>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</si>
  <si>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</si>
  <si>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</si>
  <si>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</si>
  <si>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</si>
  <si>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</si>
  <si>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</si>
  <si>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</si>
  <si>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</si>
  <si>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</si>
  <si>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</si>
  <si>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</si>
  <si>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</si>
  <si>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</si>
  <si>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</si>
  <si>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</si>
  <si>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</si>
  <si>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</si>
  <si>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</si>
  <si>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</si>
  <si>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</si>
  <si>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</si>
  <si>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</si>
  <si>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</si>
  <si>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</si>
  <si>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</si>
  <si>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</si>
  <si>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</si>
  <si>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</si>
  <si>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</si>
  <si>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</si>
  <si>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</si>
  <si>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</si>
  <si>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</si>
  <si>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</si>
  <si>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</si>
  <si>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</si>
  <si>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</si>
  <si>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</si>
  <si>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</si>
  <si>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</si>
  <si>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</si>
  <si>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</si>
  <si>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</si>
  <si>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</si>
  <si>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</si>
  <si>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</si>
  <si>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</si>
  <si>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</si>
  <si>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</si>
  <si>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</si>
  <si>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</si>
  <si>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</si>
  <si>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</si>
  <si>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</si>
  <si>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</si>
  <si>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</si>
  <si>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</si>
  <si>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</si>
  <si>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</si>
  <si>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</si>
  <si>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</si>
  <si>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</si>
  <si>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</si>
  <si>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</si>
  <si>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</si>
  <si>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</si>
  <si>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</si>
  <si>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</si>
  <si>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</si>
  <si>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</si>
  <si>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</si>
  <si>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</si>
  <si>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</si>
  <si>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</si>
  <si>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</si>
  <si>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</si>
  <si>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</si>
  <si>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</si>
  <si>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</si>
  <si>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</si>
  <si>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</si>
  <si>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</si>
  <si>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</si>
  <si>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</si>
  <si>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</si>
  <si>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</si>
  <si>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</si>
  <si>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</si>
  <si>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</si>
  <si>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</si>
  <si>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</si>
  <si>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</si>
  <si>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</si>
  <si>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</si>
  <si>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</si>
  <si>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</si>
  <si>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</si>
  <si>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</si>
  <si>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</si>
  <si>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</si>
  <si>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</si>
  <si>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</si>
  <si>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</si>
  <si>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</si>
  <si>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</si>
  <si>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</si>
  <si>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</si>
  <si>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</si>
  <si>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</si>
  <si>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</si>
  <si>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</si>
  <si>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</si>
  <si>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</si>
  <si>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</si>
  <si>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</si>
  <si>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</si>
  <si>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</si>
  <si>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</si>
  <si>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</si>
  <si>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</si>
  <si>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</si>
  <si>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</si>
  <si>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</si>
  <si>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</si>
  <si>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</si>
  <si>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</si>
  <si>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</si>
  <si>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</si>
  <si>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</si>
  <si>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</si>
  <si>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</si>
  <si>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</si>
  <si>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</si>
  <si>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</si>
  <si>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</si>
  <si>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</si>
  <si>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</si>
  <si>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</si>
  <si>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</si>
  <si>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</si>
  <si>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</si>
  <si>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</si>
  <si>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</si>
  <si>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</si>
  <si>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</si>
  <si>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</si>
  <si>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</si>
  <si>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</si>
  <si>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</si>
  <si>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</si>
  <si>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</si>
  <si>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</si>
  <si>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</si>
  <si>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</si>
  <si>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</si>
  <si>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</si>
  <si>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</si>
  <si>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</si>
  <si>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</si>
  <si>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</si>
  <si>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</si>
  <si>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</si>
  <si>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</si>
  <si>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</si>
  <si>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</si>
  <si>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</si>
  <si>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</si>
  <si>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</si>
  <si>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</si>
  <si>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</si>
  <si>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</si>
  <si>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</si>
  <si>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</si>
  <si>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</si>
  <si>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</si>
  <si>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</si>
  <si>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</si>
  <si>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</si>
  <si>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</si>
  <si>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</si>
  <si>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</si>
  <si>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</si>
  <si>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</si>
  <si>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</si>
  <si>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</si>
  <si>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</si>
  <si>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</si>
  <si>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</si>
  <si>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</si>
  <si>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</si>
  <si>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</si>
  <si>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</si>
  <si>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</si>
  <si>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</si>
  <si>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</si>
  <si>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</si>
  <si>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</si>
  <si>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</si>
  <si>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</si>
  <si>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</si>
  <si>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</si>
  <si>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</si>
  <si>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</si>
  <si>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</si>
  <si>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</si>
  <si>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</si>
  <si>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</si>
  <si>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</si>
  <si>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</si>
  <si>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</si>
  <si>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</si>
  <si>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</si>
  <si>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</si>
  <si>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</si>
  <si>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</si>
  <si>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</si>
  <si>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</si>
  <si>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</si>
  <si>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</si>
  <si>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</si>
  <si>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</si>
  <si>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</si>
  <si>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</si>
  <si>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</si>
  <si>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</si>
  <si>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</si>
  <si>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</si>
  <si>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</si>
  <si>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</si>
  <si>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</si>
  <si>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</si>
  <si>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</si>
  <si>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</si>
  <si>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</si>
  <si>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</si>
  <si>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</si>
  <si>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</si>
  <si>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</si>
  <si>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</si>
  <si>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</si>
  <si>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</si>
  <si>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</si>
  <si>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</si>
  <si>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</si>
  <si>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</si>
  <si>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</si>
  <si>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</si>
  <si>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</si>
  <si>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</si>
  <si>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</si>
  <si>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</si>
  <si>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</si>
  <si>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</si>
  <si>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</si>
  <si>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</si>
  <si>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</si>
  <si>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</si>
  <si>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</si>
  <si>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</si>
  <si>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</si>
  <si>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</si>
  <si>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</si>
  <si>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</si>
  <si>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</si>
  <si>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</si>
  <si>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</si>
  <si>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</si>
  <si>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</si>
  <si>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</si>
  <si>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</si>
  <si>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</si>
  <si>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</si>
  <si>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</si>
  <si>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</si>
  <si>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</si>
  <si>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</si>
  <si>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</si>
  <si>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</si>
  <si>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</si>
  <si>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</si>
  <si>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</si>
  <si>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</si>
  <si>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</si>
  <si>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</si>
  <si>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</si>
  <si>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</si>
  <si>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</si>
  <si>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</si>
  <si>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</si>
  <si>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</si>
  <si>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</si>
  <si>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</si>
  <si>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</si>
  <si>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</si>
  <si>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</si>
  <si>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</si>
  <si>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</si>
  <si>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</si>
  <si>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</si>
  <si>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</si>
  <si>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</si>
  <si>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</si>
  <si>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</si>
  <si>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</si>
  <si>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</si>
  <si>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</si>
  <si>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</si>
  <si>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</si>
  <si>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</si>
  <si>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</si>
  <si>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</si>
  <si>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</si>
  <si>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</si>
  <si>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</si>
  <si>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</si>
  <si>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</si>
  <si>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</si>
  <si>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</si>
  <si>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</si>
  <si>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</si>
  <si>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</si>
  <si>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</si>
  <si>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</si>
  <si>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</si>
  <si>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</si>
  <si>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</si>
  <si>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</si>
  <si>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</si>
  <si>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</si>
  <si>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</si>
  <si>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</si>
  <si>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</si>
  <si>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</si>
  <si>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</si>
  <si>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</si>
  <si>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</si>
  <si>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</si>
  <si>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</si>
  <si>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</si>
  <si>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</si>
  <si>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</si>
  <si>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</si>
  <si>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</si>
  <si>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</si>
  <si>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</si>
  <si>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</si>
  <si>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</si>
  <si>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</si>
  <si>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</si>
  <si>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</si>
  <si>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</si>
  <si>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</si>
  <si>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</si>
  <si>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</si>
  <si>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</si>
  <si>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</si>
  <si>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</si>
  <si>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</si>
  <si>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</si>
  <si>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</si>
  <si>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</si>
  <si>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</si>
  <si>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</si>
  <si>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</si>
  <si>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</si>
  <si>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</si>
  <si>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</si>
  <si>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</si>
  <si>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</si>
  <si>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</si>
  <si>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</si>
  <si>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</si>
  <si>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</si>
  <si>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</si>
  <si>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</si>
  <si>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</si>
  <si>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</si>
  <si>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</si>
  <si>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</si>
  <si>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</si>
  <si>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</si>
  <si>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</si>
  <si>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</si>
  <si>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</si>
  <si>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</si>
  <si>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</si>
  <si>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</si>
  <si>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</si>
  <si>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</si>
  <si>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</si>
  <si>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</si>
  <si>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</si>
  <si>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</si>
  <si>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</si>
  <si>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</si>
  <si>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</si>
  <si>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</si>
  <si>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</si>
  <si>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</si>
  <si>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</si>
  <si>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</si>
  <si>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</si>
  <si>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</si>
  <si>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</si>
  <si>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"ENCARGADO DE CUENTA PÚBLICA
JOSÉ GERARDO PRIEGO ESPARZA"</t>
  </si>
  <si>
    <t>Del 01 de Enero al 31 de Diciembre de 2024</t>
  </si>
  <si>
    <t>"DIRECTORA ADMINISTRATIVA
CLAUDIA ANGÉLICA DURAN HERNÁNDEZ"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</si>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</sst>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  <font>
      <b/>
      <sz val="10"/>
      <color indexed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5" fillId="0" borderId="13"/>
  </cellStyleXfs>
  <cellXfs count="130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3">
    <cellStyle name="Millares" xfId="1" builtinId="3"/>
    <cellStyle name="Normal" xfId="0" builtinId="0"/>
    <cellStyle name="Normal 2 2" xfId="2" xr:uid="{B2D46F11-2533-4553-B68C-FD8ED8CFE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opLeftCell="A50" workbookViewId="0">
      <selection sqref="A1:D50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1" t="s">
        <v>585</v>
      </c>
      <c r="B1" s="112"/>
      <c r="C1" s="74" t="s">
        <v>0</v>
      </c>
      <c r="D1" s="75">
        <v>2024</v>
      </c>
    </row>
    <row r="2" spans="1:4" ht="11.25" customHeight="1" x14ac:dyDescent="0.3">
      <c r="A2" s="113" t="s">
        <v>1</v>
      </c>
      <c r="B2" s="114"/>
      <c r="C2" s="76" t="s">
        <v>2</v>
      </c>
      <c r="D2" s="77" t="s">
        <v>3</v>
      </c>
    </row>
    <row r="3" spans="1:4" ht="11.25" customHeight="1" x14ac:dyDescent="0.3">
      <c r="A3" s="113" t="s">
        <v>589</v>
      </c>
      <c r="B3" s="114"/>
      <c r="C3" s="76" t="s">
        <v>4</v>
      </c>
      <c r="D3" s="78" t="s">
        <v>591</v>
      </c>
    </row>
    <row r="4" spans="1:4" ht="11.25" customHeight="1" x14ac:dyDescent="0.3">
      <c r="A4" s="117" t="s">
        <v>5</v>
      </c>
      <c r="B4" s="118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5" t="s">
        <v>66</v>
      </c>
      <c r="B45" s="116"/>
    </row>
    <row r="47" spans="1:2" ht="26.4" customHeight="1" x14ac:dyDescent="0.3">
      <c r="B47" s="24" t="s">
        <v>590</v>
      </c>
    </row>
    <row r="48" spans="1:2" ht="15" customHeight="1" x14ac:dyDescent="0.3">
      <c r="B48" s="24"/>
    </row>
    <row r="50" spans="2:2" ht="24" customHeight="1" x14ac:dyDescent="0.3">
      <c r="B50" s="24" t="s">
        <v>588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61" workbookViewId="0">
      <selection sqref="A1:E221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9" t="str">
        <f>ESF!A1</f>
        <v>Instituto Municipal de las Mujeres</v>
      </c>
      <c r="B1" s="114"/>
      <c r="C1" s="114"/>
      <c r="D1" s="80" t="s">
        <v>0</v>
      </c>
      <c r="E1" s="81">
        <f>'Notas a los Edos Financieros'!D1</f>
        <v>2024</v>
      </c>
    </row>
    <row r="2" spans="1:5" ht="11.25" customHeight="1" x14ac:dyDescent="0.3">
      <c r="A2" s="119" t="s">
        <v>67</v>
      </c>
      <c r="B2" s="114"/>
      <c r="C2" s="114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19" t="str">
        <f>ESF!A3</f>
        <v>Del 01 de Enero al 31 de Diciembre de 2024</v>
      </c>
      <c r="B3" s="114"/>
      <c r="C3" s="114"/>
      <c r="D3" s="80" t="s">
        <v>4</v>
      </c>
      <c r="E3" s="81" t="str">
        <f>'Notas a los Edos Financieros'!D3</f>
        <v>Cuenta Pública</v>
      </c>
    </row>
    <row r="4" spans="1:5" ht="11.25" customHeight="1" x14ac:dyDescent="0.3">
      <c r="A4" s="119" t="s">
        <v>5</v>
      </c>
      <c r="B4" s="114"/>
      <c r="C4" s="114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60439710.549999997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59961653.659999996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59961653.659999996</v>
      </c>
      <c r="D64" s="21">
        <f t="shared" ref="D64:D68" si="8">IFERROR(C64/$C$64,"")</f>
        <v>1</v>
      </c>
      <c r="E64" s="16"/>
    </row>
    <row r="65" spans="1:5" ht="9.75" customHeight="1" x14ac:dyDescent="0.3">
      <c r="A65" s="22">
        <v>4221</v>
      </c>
      <c r="B65" s="1" t="s">
        <v>129</v>
      </c>
      <c r="C65" s="23">
        <v>59961653.659999996</v>
      </c>
      <c r="D65" s="21">
        <f t="shared" si="8"/>
        <v>1</v>
      </c>
      <c r="E65" s="16"/>
    </row>
    <row r="66" spans="1:5" ht="9.75" customHeight="1" x14ac:dyDescent="0.3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3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3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3">
      <c r="A69" s="26">
        <v>4300</v>
      </c>
      <c r="B69" s="19" t="s">
        <v>133</v>
      </c>
      <c r="C69" s="20">
        <f>+C70+C73+C79+C81+C83</f>
        <v>478056.89</v>
      </c>
      <c r="D69" s="21"/>
      <c r="E69" s="1"/>
    </row>
    <row r="70" spans="1:5" ht="9.75" customHeight="1" x14ac:dyDescent="0.3">
      <c r="A70" s="26">
        <v>4310</v>
      </c>
      <c r="B70" s="19" t="s">
        <v>134</v>
      </c>
      <c r="C70" s="20">
        <f>+C71+C72</f>
        <v>478056.89</v>
      </c>
      <c r="D70" s="21">
        <f t="shared" ref="D70:D72" si="9">IFERROR(C70/$C$70,"")</f>
        <v>1</v>
      </c>
      <c r="E70" s="1"/>
    </row>
    <row r="71" spans="1:5" ht="9.75" customHeight="1" x14ac:dyDescent="0.3">
      <c r="A71" s="27">
        <v>4311</v>
      </c>
      <c r="B71" s="1" t="s">
        <v>135</v>
      </c>
      <c r="C71" s="23">
        <v>478056.89</v>
      </c>
      <c r="D71" s="21">
        <f t="shared" si="9"/>
        <v>1</v>
      </c>
      <c r="E71" s="1"/>
    </row>
    <row r="72" spans="1:5" ht="9.75" customHeight="1" x14ac:dyDescent="0.3">
      <c r="A72" s="27">
        <v>4319</v>
      </c>
      <c r="B72" s="1" t="s">
        <v>136</v>
      </c>
      <c r="C72" s="23">
        <v>0</v>
      </c>
      <c r="D72" s="21">
        <f t="shared" si="9"/>
        <v>0</v>
      </c>
      <c r="E72" s="1"/>
    </row>
    <row r="73" spans="1:5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3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3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3">
      <c r="A90" s="27">
        <v>4399</v>
      </c>
      <c r="B90" s="1" t="s">
        <v>145</v>
      </c>
      <c r="C90" s="23">
        <v>19074</v>
      </c>
      <c r="D90" s="21" t="str">
        <f t="shared" si="13"/>
        <v/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52280379.030000009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41649854.320000008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31427306.620000005</v>
      </c>
      <c r="D96" s="21">
        <f t="shared" ref="D96:D102" si="14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v>17413003.66</v>
      </c>
      <c r="D97" s="21">
        <f t="shared" si="14"/>
        <v>0.55407241449442401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3903943.53</v>
      </c>
      <c r="D99" s="21">
        <f t="shared" si="14"/>
        <v>0.1242213841995474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v>4363779.28</v>
      </c>
      <c r="D100" s="21">
        <f t="shared" si="14"/>
        <v>0.13885311053741198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v>5746580.1500000004</v>
      </c>
      <c r="D101" s="21">
        <f t="shared" si="14"/>
        <v>0.18285309076861642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884962.95</v>
      </c>
      <c r="D103" s="21">
        <f t="shared" ref="D103:D112" si="15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v>491955.39</v>
      </c>
      <c r="D104" s="21">
        <f t="shared" si="15"/>
        <v>0.55590506924611938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79729.37</v>
      </c>
      <c r="D105" s="21">
        <f t="shared" si="15"/>
        <v>9.0093455324881111E-2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29917.63</v>
      </c>
      <c r="D107" s="21">
        <f t="shared" si="15"/>
        <v>3.380664693363717E-2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24662.22</v>
      </c>
      <c r="D108" s="21">
        <f t="shared" si="15"/>
        <v>2.7868081934955585E-2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184846.81</v>
      </c>
      <c r="D109" s="21">
        <f t="shared" si="15"/>
        <v>0.20887519641358998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51642.16</v>
      </c>
      <c r="D110" s="21">
        <f t="shared" si="15"/>
        <v>5.8355166168255979E-2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1258</v>
      </c>
      <c r="D111" s="21">
        <f t="shared" si="15"/>
        <v>1.4215284379984496E-3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20951.37</v>
      </c>
      <c r="D112" s="21">
        <f t="shared" si="15"/>
        <v>2.3674855540562461E-2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9337584.75</v>
      </c>
      <c r="D113" s="21">
        <f t="shared" ref="D113:D122" si="16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330687.98</v>
      </c>
      <c r="D114" s="21">
        <f t="shared" si="16"/>
        <v>3.5414723277344282E-2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156707.42000000001</v>
      </c>
      <c r="D115" s="21">
        <f t="shared" si="16"/>
        <v>1.6782436164769484E-2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3017567.23</v>
      </c>
      <c r="D116" s="21">
        <f t="shared" si="16"/>
        <v>0.32316357075099106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199706.51</v>
      </c>
      <c r="D117" s="21">
        <f t="shared" si="16"/>
        <v>2.1387383927090997E-2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1476332.65</v>
      </c>
      <c r="D118" s="21">
        <f t="shared" si="16"/>
        <v>0.15810647930129898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113678.08</v>
      </c>
      <c r="D119" s="21">
        <f t="shared" si="16"/>
        <v>1.2174248806684192E-2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22984.63</v>
      </c>
      <c r="D120" s="21">
        <f t="shared" si="16"/>
        <v>2.4615176852879435E-3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479463.74</v>
      </c>
      <c r="D121" s="21">
        <f t="shared" si="16"/>
        <v>5.1347725652503451E-2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3540456.51</v>
      </c>
      <c r="D122" s="21">
        <f t="shared" si="16"/>
        <v>0.37916191443402963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8577271.2100000009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8577271.2100000009</v>
      </c>
      <c r="D133" s="21">
        <f t="shared" ref="D133:D137" si="20"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8577271.2100000009</v>
      </c>
      <c r="D134" s="21">
        <f t="shared" si="20"/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2053253.5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2053253.5</v>
      </c>
      <c r="D182" s="21">
        <f t="shared" ref="D182:D190" si="34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666635.04</v>
      </c>
      <c r="D185" s="21">
        <f t="shared" si="34"/>
        <v>0.32467254530431827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1256603.2</v>
      </c>
      <c r="D187" s="21">
        <f t="shared" si="34"/>
        <v>0.61200587263092454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130015.26</v>
      </c>
      <c r="D189" s="21">
        <f t="shared" si="34"/>
        <v>6.3321582064757229E-2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tr">
        <f>+'Notas a los Edos Financieros'!B47</f>
        <v>"DIRECTORA ADMINISTRATIVA
CLAUDIA ANGÉLICA DURAN HERNÁNDEZ"</v>
      </c>
    </row>
    <row r="218" spans="1:5" ht="15" customHeight="1" x14ac:dyDescent="0.3">
      <c r="B218" s="24"/>
    </row>
    <row r="220" spans="1:5" ht="21.6" x14ac:dyDescent="0.3">
      <c r="B220" s="24" t="s">
        <v>588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9"/>
  <sheetViews>
    <sheetView topLeftCell="A169" workbookViewId="0">
      <selection sqref="A1:K179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0" t="str">
        <f>'Notas a los Edos Financieros'!A1</f>
        <v>Instituto Municipal de las Mujeres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</row>
    <row r="2" spans="1:8" ht="11.25" customHeight="1" x14ac:dyDescent="0.3">
      <c r="A2" s="120" t="s">
        <v>264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20" t="str">
        <f>'Notas a los Edos Financieros'!A3</f>
        <v>Del 01 de Enero al 31 de Diciembre de 2024</v>
      </c>
      <c r="B3" s="114"/>
      <c r="C3" s="114"/>
      <c r="D3" s="114"/>
      <c r="E3" s="114"/>
      <c r="F3" s="114"/>
      <c r="G3" s="89" t="s">
        <v>4</v>
      </c>
      <c r="H3" s="81" t="str">
        <f>'Notas a los Edos Financieros'!D3</f>
        <v>Cuenta Pública</v>
      </c>
    </row>
    <row r="4" spans="1:8" ht="11.25" customHeight="1" x14ac:dyDescent="0.3">
      <c r="A4" s="119" t="s">
        <v>5</v>
      </c>
      <c r="B4" s="114"/>
      <c r="C4" s="114"/>
      <c r="D4" s="114"/>
      <c r="E4" s="114"/>
      <c r="F4" s="114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0.01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0.4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7141.43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0</v>
      </c>
      <c r="D24" s="29">
        <f>+C24</f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1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1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1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1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1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1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1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1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666635.04</v>
      </c>
      <c r="E56" s="29">
        <f>+SUM(E57:E63)</f>
        <v>6334461.9400000004</v>
      </c>
      <c r="F56" s="16"/>
      <c r="G56" s="16"/>
      <c r="H56" s="16"/>
      <c r="I56" s="16"/>
      <c r="J56" s="16"/>
    </row>
    <row r="57" spans="1:11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1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1" ht="9.75" customHeight="1" x14ac:dyDescent="0.3">
      <c r="A59" s="28">
        <v>1233</v>
      </c>
      <c r="B59" s="16" t="s">
        <v>320</v>
      </c>
      <c r="C59" s="29">
        <v>20201061.140000001</v>
      </c>
      <c r="D59" s="29">
        <v>666635.04</v>
      </c>
      <c r="E59" s="29">
        <v>6334461.9400000004</v>
      </c>
      <c r="F59" s="16" t="s">
        <v>586</v>
      </c>
      <c r="G59" s="104">
        <v>3.3000000000000002E-2</v>
      </c>
      <c r="H59" s="16" t="s">
        <v>587</v>
      </c>
      <c r="I59" s="16"/>
      <c r="J59" s="16"/>
      <c r="K59" s="103"/>
    </row>
    <row r="60" spans="1:11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1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1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1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1" ht="9.75" customHeight="1" x14ac:dyDescent="0.3">
      <c r="A64" s="28">
        <v>1240</v>
      </c>
      <c r="B64" s="16" t="s">
        <v>325</v>
      </c>
      <c r="C64" s="29">
        <f>+SUM(C65:C72)</f>
        <v>10662468.25</v>
      </c>
      <c r="D64" s="29">
        <f t="shared" ref="D64:E64" si="1">+SUM(D65:D72)</f>
        <v>1256618.2809999997</v>
      </c>
      <c r="E64" s="29">
        <f t="shared" si="1"/>
        <v>5119589.1506666671</v>
      </c>
      <c r="F64" s="16"/>
      <c r="G64" s="105"/>
      <c r="H64" s="16"/>
      <c r="I64" s="16"/>
      <c r="J64" s="110"/>
      <c r="K64" s="103"/>
    </row>
    <row r="65" spans="1:11" ht="9.75" customHeight="1" x14ac:dyDescent="0.3">
      <c r="A65" s="28">
        <v>1241</v>
      </c>
      <c r="B65" s="16" t="s">
        <v>326</v>
      </c>
      <c r="C65" s="29">
        <v>5437842.9900000002</v>
      </c>
      <c r="D65" s="29">
        <v>469916.70099999994</v>
      </c>
      <c r="E65" s="29">
        <v>2793452.54</v>
      </c>
      <c r="F65" s="16" t="s">
        <v>586</v>
      </c>
      <c r="G65" s="105">
        <v>0.1</v>
      </c>
      <c r="H65" s="16" t="s">
        <v>587</v>
      </c>
      <c r="I65" s="16"/>
      <c r="J65" s="16"/>
    </row>
    <row r="66" spans="1:11" ht="9.75" customHeight="1" x14ac:dyDescent="0.3">
      <c r="A66" s="28">
        <v>1242</v>
      </c>
      <c r="B66" s="16" t="s">
        <v>327</v>
      </c>
      <c r="C66" s="29">
        <v>891852.97</v>
      </c>
      <c r="D66" s="29">
        <v>14011.619999999995</v>
      </c>
      <c r="E66" s="29">
        <v>772350.74999999988</v>
      </c>
      <c r="F66" s="16" t="s">
        <v>586</v>
      </c>
      <c r="G66" s="105">
        <v>0.1</v>
      </c>
      <c r="H66" s="16" t="s">
        <v>587</v>
      </c>
      <c r="I66" s="16"/>
      <c r="J66" s="16"/>
    </row>
    <row r="67" spans="1:11" ht="9.75" customHeight="1" x14ac:dyDescent="0.3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1" ht="9.75" customHeight="1" x14ac:dyDescent="0.3">
      <c r="A68" s="28">
        <v>1244</v>
      </c>
      <c r="B68" s="16" t="s">
        <v>329</v>
      </c>
      <c r="C68" s="29">
        <v>3458753</v>
      </c>
      <c r="D68" s="29">
        <v>705082.45999999985</v>
      </c>
      <c r="E68" s="29">
        <v>1437881.56</v>
      </c>
      <c r="F68" s="16" t="s">
        <v>586</v>
      </c>
      <c r="G68" s="105">
        <v>0.25</v>
      </c>
      <c r="H68" s="16" t="s">
        <v>587</v>
      </c>
      <c r="I68" s="16"/>
      <c r="J68" s="16"/>
    </row>
    <row r="69" spans="1:11" ht="9.75" customHeight="1" x14ac:dyDescent="0.3">
      <c r="A69" s="28">
        <v>1245</v>
      </c>
      <c r="B69" s="16" t="s">
        <v>330</v>
      </c>
      <c r="C69" s="29">
        <v>107114.84</v>
      </c>
      <c r="D69" s="29">
        <v>10653.559999999998</v>
      </c>
      <c r="E69" s="29">
        <v>19565.815333333336</v>
      </c>
      <c r="F69" s="16" t="s">
        <v>586</v>
      </c>
      <c r="G69" s="105">
        <v>0.1</v>
      </c>
      <c r="H69" s="16" t="s">
        <v>587</v>
      </c>
      <c r="I69" s="16"/>
      <c r="J69" s="16"/>
    </row>
    <row r="70" spans="1:11" ht="9.75" customHeight="1" x14ac:dyDescent="0.3">
      <c r="A70" s="28">
        <v>1246</v>
      </c>
      <c r="B70" s="16" t="s">
        <v>331</v>
      </c>
      <c r="C70" s="29">
        <v>766904.45</v>
      </c>
      <c r="D70" s="29">
        <v>56953.939999999988</v>
      </c>
      <c r="E70" s="29">
        <v>96338.485333333359</v>
      </c>
      <c r="F70" s="16" t="s">
        <v>586</v>
      </c>
      <c r="G70" s="105">
        <v>0.1</v>
      </c>
      <c r="H70" s="16" t="s">
        <v>587</v>
      </c>
      <c r="I70" s="16"/>
      <c r="J70" s="16"/>
    </row>
    <row r="71" spans="1:11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1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1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1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1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1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 t="shared" ref="D76:E76" si="2">+SUM(D77:D88)</f>
        <v>130015.26000000002</v>
      </c>
      <c r="E76" s="29">
        <f t="shared" si="2"/>
        <v>221665.32</v>
      </c>
      <c r="F76" s="16"/>
      <c r="G76" s="16"/>
      <c r="H76" s="16"/>
      <c r="I76" s="16"/>
      <c r="J76" s="16"/>
    </row>
    <row r="77" spans="1:11" ht="9.75" customHeight="1" x14ac:dyDescent="0.3">
      <c r="A77" s="28">
        <v>1251</v>
      </c>
      <c r="B77" s="16" t="s">
        <v>340</v>
      </c>
      <c r="C77" s="29">
        <v>432420.96</v>
      </c>
      <c r="D77" s="29">
        <v>130015.26000000002</v>
      </c>
      <c r="E77" s="29">
        <v>221665.32</v>
      </c>
      <c r="F77" s="16" t="s">
        <v>586</v>
      </c>
      <c r="G77" s="105">
        <v>0.33</v>
      </c>
      <c r="H77" s="16" t="s">
        <v>587</v>
      </c>
      <c r="I77" s="16"/>
      <c r="J77" s="16"/>
      <c r="K77" s="103"/>
    </row>
    <row r="78" spans="1:11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1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1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277052.23</v>
      </c>
      <c r="D111" s="29">
        <f>+C111</f>
        <v>277052.23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2748880.2</v>
      </c>
      <c r="D112" s="29">
        <f>+C112</f>
        <v>2748880.2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1537351.7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tr">
        <f>+ACT!B217</f>
        <v>"DIRECTORA ADMINISTRATIVA
CLAUDIA ANGÉLICA DURAN HERNÁNDEZ"</v>
      </c>
    </row>
    <row r="177" spans="2:2" ht="15" customHeight="1" x14ac:dyDescent="0.3">
      <c r="B177" s="24"/>
    </row>
    <row r="179" spans="2:2" ht="21.6" x14ac:dyDescent="0.3">
      <c r="B179" s="24" t="s">
        <v>588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zoomScaleNormal="100" workbookViewId="0">
      <selection sqref="A1:F37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9" t="str">
        <f>ESF!A1</f>
        <v>Instituto Municipal de las Mujeres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3">
      <c r="A2" s="119" t="s">
        <v>423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9" t="str">
        <f>ESF!A3</f>
        <v>Del 01 de Enero al 31 de Diciembre de 2024</v>
      </c>
      <c r="B3" s="114"/>
      <c r="C3" s="114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19" t="s">
        <v>5</v>
      </c>
      <c r="B4" s="114"/>
      <c r="C4" s="114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8178405.5199999958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4333501.43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-2809463.2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-2809463.2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tr">
        <f>+ESF!B176</f>
        <v>"DIRECTORA ADMINISTRATIVA
CLAUDIA ANGÉLICA DURAN HERNÁNDEZ"</v>
      </c>
    </row>
    <row r="34" spans="2:2" ht="15" customHeight="1" x14ac:dyDescent="0.3">
      <c r="B34" s="24"/>
    </row>
    <row r="36" spans="2:2" ht="21.6" x14ac:dyDescent="0.3">
      <c r="B36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108" workbookViewId="0">
      <selection sqref="A1:E145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9.1093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19" t="str">
        <f>ESF!A1</f>
        <v>Instituto Municipal de las Mujeres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3">
      <c r="A2" s="119" t="s">
        <v>443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9" t="str">
        <f>ESF!A3</f>
        <v>Del 01 de Enero al 31 de Diciembre de 2024</v>
      </c>
      <c r="B3" s="114"/>
      <c r="C3" s="114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19" t="s">
        <v>5</v>
      </c>
      <c r="B4" s="114"/>
      <c r="C4" s="114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15000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16129465.369999999</v>
      </c>
      <c r="D10" s="29">
        <v>13815563.800000001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 t="shared" ref="C16:D16" si="0">SUM(C9:C15)</f>
        <v>16129465.369999999</v>
      </c>
      <c r="D16" s="32">
        <f t="shared" si="0"/>
        <v>13830563.800000001</v>
      </c>
      <c r="E16" s="16"/>
    </row>
    <row r="19" spans="1:7" ht="9.75" customHeight="1" x14ac:dyDescent="0.3">
      <c r="A19" s="84" t="s">
        <v>451</v>
      </c>
      <c r="B19" s="84"/>
      <c r="C19" s="84"/>
      <c r="D19" s="84"/>
    </row>
    <row r="20" spans="1:7" ht="9.75" customHeight="1" x14ac:dyDescent="0.3">
      <c r="A20" s="86" t="s">
        <v>70</v>
      </c>
      <c r="B20" s="86" t="s">
        <v>71</v>
      </c>
      <c r="C20" s="87">
        <v>2024</v>
      </c>
      <c r="D20" s="87">
        <v>2023</v>
      </c>
    </row>
    <row r="21" spans="1:7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7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7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7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7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7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7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7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7" ht="9.75" customHeight="1" x14ac:dyDescent="0.3">
      <c r="A29" s="30">
        <v>1240</v>
      </c>
      <c r="B29" s="33" t="s">
        <v>325</v>
      </c>
      <c r="C29" s="32">
        <f>+SUM(C30:C37)</f>
        <v>850124.3</v>
      </c>
      <c r="D29" s="32">
        <f>+SUM(D30:D37)</f>
        <v>5432494.2599999998</v>
      </c>
      <c r="G29" s="103"/>
    </row>
    <row r="30" spans="1:7" ht="9.75" customHeight="1" x14ac:dyDescent="0.3">
      <c r="A30" s="28">
        <v>1241</v>
      </c>
      <c r="B30" s="16" t="s">
        <v>326</v>
      </c>
      <c r="C30" s="29">
        <f>15548.33+39202.06+89721.36+16235.82+155927.98</f>
        <v>316635.55000000005</v>
      </c>
      <c r="D30" s="29">
        <v>2326313.75</v>
      </c>
    </row>
    <row r="31" spans="1:7" ht="9.75" customHeight="1" x14ac:dyDescent="0.3">
      <c r="A31" s="28">
        <v>1242</v>
      </c>
      <c r="B31" s="16" t="s">
        <v>327</v>
      </c>
      <c r="C31" s="29">
        <v>0</v>
      </c>
      <c r="D31" s="29">
        <v>86577.959999999963</v>
      </c>
    </row>
    <row r="32" spans="1:7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417670</v>
      </c>
      <c r="D33" s="29">
        <v>2576689</v>
      </c>
    </row>
    <row r="34" spans="1:4" ht="9.75" customHeight="1" x14ac:dyDescent="0.3">
      <c r="A34" s="28">
        <v>1245</v>
      </c>
      <c r="B34" s="16" t="s">
        <v>330</v>
      </c>
      <c r="C34" s="29">
        <v>14298.9</v>
      </c>
      <c r="D34" s="29">
        <v>76125.78</v>
      </c>
    </row>
    <row r="35" spans="1:4" ht="9.75" customHeight="1" x14ac:dyDescent="0.3">
      <c r="A35" s="28">
        <v>1246</v>
      </c>
      <c r="B35" s="16" t="s">
        <v>331</v>
      </c>
      <c r="C35" s="29">
        <f>59508+1746.63+4050.02+36215.2</f>
        <v>101519.84999999999</v>
      </c>
      <c r="D35" s="29">
        <v>366787.77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 t="shared" ref="C38:D38" si="1">+SUM(C39:C43)</f>
        <v>23674.959999999999</v>
      </c>
      <c r="D38" s="32">
        <f t="shared" si="1"/>
        <v>328715.19</v>
      </c>
    </row>
    <row r="39" spans="1:4" ht="9.75" customHeight="1" x14ac:dyDescent="0.3">
      <c r="A39" s="28">
        <v>1251</v>
      </c>
      <c r="B39" s="16" t="s">
        <v>340</v>
      </c>
      <c r="C39" s="29">
        <v>23674.959999999999</v>
      </c>
      <c r="D39" s="29">
        <v>328715.19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 t="shared" ref="C44" si="2">C21+C29+C38</f>
        <v>873799.26</v>
      </c>
      <c r="D44" s="32">
        <f t="shared" ref="D44" si="3">D21+D29+D38</f>
        <v>5761209.4500000002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8159331.5199999884</v>
      </c>
      <c r="D48" s="32">
        <v>16607625.02</v>
      </c>
    </row>
    <row r="49" spans="1:4" ht="11.25" customHeight="1" x14ac:dyDescent="0.3">
      <c r="A49" s="28"/>
      <c r="B49" s="31" t="s">
        <v>455</v>
      </c>
      <c r="C49" s="32">
        <f>+C62+C93</f>
        <v>5896186.6900000004</v>
      </c>
      <c r="D49" s="32">
        <f t="shared" ref="D49" si="4">+D62+D93</f>
        <v>-178367.91000001063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 t="shared" ref="C62:D62" si="5">+C63</f>
        <v>2053253.5</v>
      </c>
      <c r="D62" s="32">
        <f t="shared" si="5"/>
        <v>1354123.8847500004</v>
      </c>
    </row>
    <row r="63" spans="1:4" ht="11.25" customHeight="1" x14ac:dyDescent="0.3">
      <c r="A63" s="30">
        <v>5510</v>
      </c>
      <c r="B63" s="33" t="s">
        <v>234</v>
      </c>
      <c r="C63" s="32">
        <f t="shared" ref="C63:D63" si="6">+SUM(C64:C71)</f>
        <v>2053253.5</v>
      </c>
      <c r="D63" s="32">
        <f t="shared" si="6"/>
        <v>1354123.8847500004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666635.04</v>
      </c>
      <c r="D66" s="29">
        <v>666635.04000000074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1256603.2</v>
      </c>
      <c r="D68" s="29">
        <v>624408.64474999986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130015.26</v>
      </c>
      <c r="D70" s="29">
        <v>63080.2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3842933.1900000004</v>
      </c>
      <c r="D93" s="32">
        <f>+SUM(D94:D98)</f>
        <v>-1532491.7947500111</v>
      </c>
    </row>
    <row r="94" spans="1:4" ht="11.25" customHeight="1" x14ac:dyDescent="0.3">
      <c r="A94" s="28">
        <v>2111</v>
      </c>
      <c r="B94" s="16" t="s">
        <v>463</v>
      </c>
      <c r="C94" s="29">
        <v>296126.23</v>
      </c>
      <c r="D94" s="29">
        <v>-69886.84</v>
      </c>
    </row>
    <row r="95" spans="1:4" ht="11.25" customHeight="1" x14ac:dyDescent="0.3">
      <c r="A95" s="28">
        <v>2112</v>
      </c>
      <c r="B95" s="16" t="s">
        <v>464</v>
      </c>
      <c r="C95" s="29">
        <v>0</v>
      </c>
      <c r="D95" s="29">
        <v>-576665.28</v>
      </c>
    </row>
    <row r="96" spans="1:4" ht="11.25" customHeight="1" x14ac:dyDescent="0.3">
      <c r="A96" s="28">
        <v>2112</v>
      </c>
      <c r="B96" s="16" t="s">
        <v>465</v>
      </c>
      <c r="C96" s="29">
        <v>2748880.2</v>
      </c>
      <c r="D96" s="29">
        <v>-885939.67475001095</v>
      </c>
    </row>
    <row r="97" spans="1:4" ht="11.25" customHeight="1" x14ac:dyDescent="0.3">
      <c r="A97" s="28">
        <v>2115</v>
      </c>
      <c r="B97" s="16" t="s">
        <v>466</v>
      </c>
      <c r="C97" s="29">
        <v>797926.76</v>
      </c>
      <c r="D97" s="29">
        <v>0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0.01</v>
      </c>
      <c r="D101" s="32">
        <v>0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0.01</v>
      </c>
      <c r="D102" s="29">
        <v>0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0.01</v>
      </c>
      <c r="D124" s="29">
        <v>0</v>
      </c>
    </row>
    <row r="125" spans="1:4" ht="11.25" customHeight="1" x14ac:dyDescent="0.3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>
        <v>0.01</v>
      </c>
      <c r="D133" s="29">
        <v>0</v>
      </c>
    </row>
    <row r="134" spans="1:9" ht="11.25" customHeight="1" x14ac:dyDescent="0.3">
      <c r="A134" s="30">
        <v>5120</v>
      </c>
      <c r="B134" s="34" t="s">
        <v>302</v>
      </c>
      <c r="C134" s="32">
        <f t="shared" ref="C134:D134" si="7">C48+C49-C99</f>
        <v>14055518.20999999</v>
      </c>
      <c r="D134" s="32">
        <f t="shared" si="7"/>
        <v>16429257.109999988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14055518.19999999</v>
      </c>
      <c r="D136" s="32">
        <f t="shared" ref="D136" si="8">D48+D49-D101</f>
        <v>16429257.109999988</v>
      </c>
      <c r="G136" s="103"/>
      <c r="I136" s="103"/>
    </row>
    <row r="137" spans="1:9" ht="9" customHeight="1" x14ac:dyDescent="0.3">
      <c r="A137" s="16"/>
      <c r="B137" s="16"/>
      <c r="C137" s="16"/>
      <c r="D137" s="29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tr">
        <f>+VHP!B33</f>
        <v>"DIRECTORA ADMINISTRATIVA
CLAUDIA ANGÉLICA DURAN HERNÁNDEZ"</v>
      </c>
    </row>
    <row r="142" spans="1:9" ht="15" customHeight="1" x14ac:dyDescent="0.3">
      <c r="B142" s="24"/>
    </row>
    <row r="144" spans="1:9" ht="21.6" x14ac:dyDescent="0.3">
      <c r="B144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sqref="A1:E31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1" t="str">
        <f>ESF!A1</f>
        <v>Instituto Municipal de las Mujeres</v>
      </c>
      <c r="B1" s="112"/>
      <c r="C1" s="121"/>
    </row>
    <row r="2" spans="1:3" ht="11.25" customHeight="1" x14ac:dyDescent="0.3">
      <c r="A2" s="113" t="s">
        <v>480</v>
      </c>
      <c r="B2" s="114"/>
      <c r="C2" s="122"/>
    </row>
    <row r="3" spans="1:3" ht="11.25" customHeight="1" x14ac:dyDescent="0.3">
      <c r="A3" s="113" t="str">
        <f>ESF!A3</f>
        <v>Del 01 de Enero al 31 de Diciembre de 2024</v>
      </c>
      <c r="B3" s="114"/>
      <c r="C3" s="122"/>
    </row>
    <row r="4" spans="1:3" ht="9.75" customHeight="1" x14ac:dyDescent="0.3">
      <c r="A4" s="117" t="s">
        <v>481</v>
      </c>
      <c r="B4" s="118"/>
      <c r="C4" s="123"/>
    </row>
    <row r="5" spans="1:3" ht="9.75" customHeight="1" x14ac:dyDescent="0.3">
      <c r="A5" s="124" t="s">
        <v>482</v>
      </c>
      <c r="B5" s="125"/>
      <c r="C5" s="37">
        <v>2024</v>
      </c>
    </row>
    <row r="6" spans="1:3" ht="9.75" customHeight="1" x14ac:dyDescent="0.3">
      <c r="A6" s="38" t="s">
        <v>483</v>
      </c>
      <c r="B6" s="38"/>
      <c r="C6" s="39">
        <f>+ACT!C65</f>
        <v>59961653.659999996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497130.89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+ACT!C71+ACT!C90</f>
        <v>497130.89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60458784.549999997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6" t="s">
        <v>66</v>
      </c>
      <c r="C23" s="1"/>
    </row>
    <row r="26" spans="1:3" ht="21.6" x14ac:dyDescent="0.3">
      <c r="B26" s="24" t="str">
        <f>+EFE!B141</f>
        <v>"DIRECTORA ADMINISTRATIVA
CLAUDIA ANGÉLICA DURAN HERNÁNDEZ"</v>
      </c>
    </row>
    <row r="27" spans="1:3" ht="15" customHeight="1" x14ac:dyDescent="0.3">
      <c r="B27" s="24"/>
    </row>
    <row r="29" spans="1:3" ht="21.6" x14ac:dyDescent="0.3">
      <c r="B29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topLeftCell="A52" workbookViewId="0">
      <selection sqref="A1:E52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6" t="str">
        <f>ESF!A1</f>
        <v>Instituto Municipal de las Mujeres</v>
      </c>
      <c r="B1" s="112"/>
      <c r="C1" s="121"/>
    </row>
    <row r="2" spans="1:3" ht="11.25" customHeight="1" x14ac:dyDescent="0.3">
      <c r="A2" s="127" t="s">
        <v>498</v>
      </c>
      <c r="B2" s="114"/>
      <c r="C2" s="122"/>
    </row>
    <row r="3" spans="1:3" ht="11.25" customHeight="1" x14ac:dyDescent="0.3">
      <c r="A3" s="127" t="str">
        <f>ESF!A3</f>
        <v>Del 01 de Enero al 31 de Diciembre de 2024</v>
      </c>
      <c r="B3" s="114"/>
      <c r="C3" s="122"/>
    </row>
    <row r="4" spans="1:3" ht="9.75" customHeight="1" x14ac:dyDescent="0.3">
      <c r="A4" s="117" t="s">
        <v>481</v>
      </c>
      <c r="B4" s="118"/>
      <c r="C4" s="123"/>
    </row>
    <row r="5" spans="1:3" ht="11.25" customHeight="1" x14ac:dyDescent="0.3">
      <c r="A5" s="124" t="s">
        <v>482</v>
      </c>
      <c r="B5" s="125"/>
      <c r="C5" s="37">
        <v>2024</v>
      </c>
    </row>
    <row r="6" spans="1:3" ht="9.75" customHeight="1" x14ac:dyDescent="0.3">
      <c r="A6" s="52" t="s">
        <v>499</v>
      </c>
      <c r="B6" s="38"/>
      <c r="C6" s="53">
        <f>+ACT!C94-ACT!C181</f>
        <v>50227125.530000009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2053253.5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2053253.5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52280379.030000009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6" t="s">
        <v>66</v>
      </c>
      <c r="C42" s="1"/>
    </row>
    <row r="45" spans="1:3" ht="21.6" x14ac:dyDescent="0.3">
      <c r="B45" s="24" t="str">
        <f>+Conciliacion_Ig!B26</f>
        <v>"DIRECTORA ADMINISTRATIVA
CLAUDIA ANGÉLICA DURAN HERNÁNDEZ"</v>
      </c>
    </row>
    <row r="46" spans="1:3" ht="15" customHeight="1" x14ac:dyDescent="0.3">
      <c r="B46" s="24"/>
    </row>
    <row r="48" spans="1:3" ht="21.6" x14ac:dyDescent="0.3">
      <c r="B48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tabSelected="1" topLeftCell="A5" workbookViewId="0">
      <selection sqref="A1:K65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19" t="str">
        <f>'Notas a los Edos Financieros'!A1</f>
        <v>Instituto Municipal de las Mujeres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3">
      <c r="A2" s="119" t="s">
        <v>535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19" t="str">
        <f>'Notas a los Edos Financieros'!A3</f>
        <v>Del 01 de Enero al 31 de Diciembre de 2024</v>
      </c>
      <c r="B3" s="114"/>
      <c r="C3" s="114"/>
      <c r="D3" s="114"/>
      <c r="E3" s="114"/>
      <c r="F3" s="114"/>
      <c r="G3" s="89" t="s">
        <v>4</v>
      </c>
      <c r="H3" s="81" t="str">
        <f>'Notas a los Edos Financieros'!D3</f>
        <v>Cuenta Pública</v>
      </c>
      <c r="I3" s="16"/>
      <c r="J3" s="16"/>
    </row>
    <row r="4" spans="1:10" ht="11.25" customHeight="1" x14ac:dyDescent="0.3">
      <c r="A4" s="119" t="s">
        <v>5</v>
      </c>
      <c r="B4" s="114"/>
      <c r="C4" s="114"/>
      <c r="D4" s="114"/>
      <c r="E4" s="114"/>
      <c r="F4" s="114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28" t="s">
        <v>571</v>
      </c>
      <c r="C39" s="129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08">
        <v>0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08">
        <v>1702333.8700000048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08">
        <v>0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08">
        <v>-0.49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09">
        <v>60170200.82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28" t="s">
        <v>577</v>
      </c>
      <c r="C48" s="129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2024</v>
      </c>
    </row>
    <row r="50" spans="1:3" ht="9.75" customHeight="1" x14ac:dyDescent="0.3">
      <c r="A50" s="16">
        <v>8210</v>
      </c>
      <c r="B50" s="70" t="s">
        <v>578</v>
      </c>
      <c r="C50" s="72">
        <v>0</v>
      </c>
    </row>
    <row r="51" spans="1:3" ht="9.75" customHeight="1" x14ac:dyDescent="0.3">
      <c r="A51" s="16">
        <v>8220</v>
      </c>
      <c r="B51" s="70" t="s">
        <v>579</v>
      </c>
      <c r="C51" s="72">
        <v>11027021.670000002</v>
      </c>
    </row>
    <row r="52" spans="1:3" ht="9.75" customHeight="1" x14ac:dyDescent="0.3">
      <c r="A52" s="16">
        <v>8230</v>
      </c>
      <c r="B52" s="70" t="s">
        <v>580</v>
      </c>
      <c r="C52" s="72">
        <v>0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0</v>
      </c>
    </row>
    <row r="55" spans="1:3" ht="9.75" customHeight="1" x14ac:dyDescent="0.3">
      <c r="A55" s="16">
        <v>8260</v>
      </c>
      <c r="B55" s="70" t="s">
        <v>583</v>
      </c>
      <c r="C55" s="72">
        <v>2974892.4600000009</v>
      </c>
    </row>
    <row r="56" spans="1:3" ht="9.75" customHeight="1" x14ac:dyDescent="0.3">
      <c r="A56" s="16">
        <v>8270</v>
      </c>
      <c r="B56" s="71" t="s">
        <v>584</v>
      </c>
      <c r="C56" s="73">
        <v>47870620.07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tr">
        <f>+Conciliacion_Eg!B45</f>
        <v>"DIRECTORA ADMINISTRATIVA
CLAUDIA ANGÉLICA DURAN HERNÁNDEZ"</v>
      </c>
    </row>
    <row r="63" spans="1:3" ht="15" customHeight="1" x14ac:dyDescent="0.3">
      <c r="B63" s="24"/>
    </row>
    <row r="65" spans="2:2" ht="21.6" x14ac:dyDescent="0.3">
      <c r="B65" s="24" t="s">
        <v>588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MUJER IMM</cp:lastModifiedBy>
  <cp:revision/>
  <cp:lastPrinted>2025-02-14T17:19:43Z</cp:lastPrinted>
  <dcterms:created xsi:type="dcterms:W3CDTF">2024-04-09T21:57:28Z</dcterms:created>
  <dcterms:modified xsi:type="dcterms:W3CDTF">2025-02-14T17:32:48Z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